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Fareed Shakhatreh-2\Downloads\"/>
    </mc:Choice>
  </mc:AlternateContent>
  <xr:revisionPtr revIDLastSave="0" documentId="13_ncr:1_{B5712977-7870-4B52-B7EE-BD3B85E183E5}" xr6:coauthVersionLast="47" xr6:coauthVersionMax="47" xr10:uidLastSave="{00000000-0000-0000-0000-000000000000}"/>
  <bookViews>
    <workbookView xWindow="-108" yWindow="-108" windowWidth="30936" windowHeight="16896" xr2:uid="{00000000-000D-0000-FFFF-FFFF00000000}"/>
  </bookViews>
  <sheets>
    <sheet name="الخطه السنويه"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8" i="1" l="1"/>
  <c r="D17" i="1"/>
  <c r="D18" i="1" s="1"/>
  <c r="D19" i="1" s="1"/>
  <c r="D20" i="1" s="1"/>
  <c r="D21" i="1" s="1"/>
  <c r="D22" i="1" s="1"/>
  <c r="D23" i="1" s="1"/>
  <c r="C23" i="1" s="1"/>
  <c r="C16" i="1"/>
  <c r="C22" i="1" l="1"/>
  <c r="C21" i="1"/>
  <c r="C17" i="1"/>
  <c r="C18" i="1"/>
  <c r="C19" i="1" l="1"/>
  <c r="C20" i="1" l="1"/>
  <c r="D24" i="1" l="1"/>
  <c r="D25" i="1" l="1"/>
  <c r="C24" i="1"/>
  <c r="D26" i="1" l="1"/>
  <c r="C25" i="1"/>
  <c r="D27" i="1" l="1"/>
  <c r="C26" i="1"/>
  <c r="C27" i="1" l="1"/>
  <c r="C28" i="1" s="1"/>
  <c r="D28" i="1"/>
  <c r="B4" i="1" l="1"/>
  <c r="D9" i="1"/>
  <c r="D11" i="1" s="1"/>
  <c r="D12" i="1" s="1"/>
  <c r="B10" i="1"/>
  <c r="B5" i="1" l="1"/>
  <c r="B8" i="1" s="1"/>
  <c r="B6" i="1" l="1"/>
  <c r="B9" i="1" s="1"/>
  <c r="B11" i="1" s="1"/>
  <c r="B7" i="1" l="1"/>
  <c r="B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Fareed Shakhatreh-2</author>
  </authors>
  <commentList>
    <comment ref="D7" authorId="0" shapeId="0" xr:uid="{F72E23F9-68E3-4635-A08B-C487D5B4B668}">
      <text>
        <r>
          <rPr>
            <b/>
            <sz val="9"/>
            <color indexed="81"/>
            <rFont val="Tahoma"/>
            <family val="2"/>
          </rPr>
          <t>Fareed Shakhatreh-2:</t>
        </r>
        <r>
          <rPr>
            <sz val="9"/>
            <color indexed="81"/>
            <rFont val="Tahoma"/>
            <family val="2"/>
          </rPr>
          <t xml:space="preserve">
معامل الخطورة او إدارة المخاطر هي النسبة مئوية تقتطع من الأرباح والتي تنتج نتيجة عدة عوامل مثل الأمراض والحوادث وسرقات وظروف المنطقة الاقتصادية والحروب وايضا ضع في عين الاعتبار مواسم المبيعات في صعود ونزول والوضع الاقتصادي بشكل عام
 هذه النسبة تقتطع فقط لإعطاء قيمة قريبة من الواقع حيث بالغالب الأرقام لا تتماشى حسب الواقع لان الواقع متغير متبدل
</t>
        </r>
      </text>
    </comment>
  </commentList>
</comments>
</file>

<file path=xl/sharedStrings.xml><?xml version="1.0" encoding="utf-8"?>
<sst xmlns="http://schemas.openxmlformats.org/spreadsheetml/2006/main" count="38" uniqueCount="38">
  <si>
    <t>الشهر الاول</t>
  </si>
  <si>
    <t>الشهر الثاني</t>
  </si>
  <si>
    <t>الشهر الثالث</t>
  </si>
  <si>
    <t>الشهر الرابع</t>
  </si>
  <si>
    <t>الشهر الخامس</t>
  </si>
  <si>
    <t>الشهر السادس</t>
  </si>
  <si>
    <t>الشهر السابع</t>
  </si>
  <si>
    <t>الشهر الثامن</t>
  </si>
  <si>
    <t>الشهر التاسع</t>
  </si>
  <si>
    <t>الشهر العاشر</t>
  </si>
  <si>
    <t>الشهر الحادي عشر</t>
  </si>
  <si>
    <t>الشهر الثاني عشر</t>
  </si>
  <si>
    <t>اعداد المسجلين شهريا</t>
  </si>
  <si>
    <t>الدخل الشهري</t>
  </si>
  <si>
    <t xml:space="preserve">معدل المبيعات الشهريه </t>
  </si>
  <si>
    <t xml:space="preserve">صافي معدل الربح الشهري </t>
  </si>
  <si>
    <t xml:space="preserve">مصاريف التسويق الشهريه </t>
  </si>
  <si>
    <t xml:space="preserve">المجموع العام </t>
  </si>
  <si>
    <t>معامل الخطورة</t>
  </si>
  <si>
    <t xml:space="preserve">صافي الربح مع حساب معدل الخطورة </t>
  </si>
  <si>
    <t xml:space="preserve">ملخص الحسابات السنوية </t>
  </si>
  <si>
    <t xml:space="preserve">سعر الدوره اول ست شهور </t>
  </si>
  <si>
    <t>سعر الدوره بعد الشهر السادس</t>
  </si>
  <si>
    <t xml:space="preserve">مجموع المبيعات السنوية </t>
  </si>
  <si>
    <t xml:space="preserve">صافي الربح بعد دفع ضريبة المبيعات </t>
  </si>
  <si>
    <t xml:space="preserve">مجموع الضرائب </t>
  </si>
  <si>
    <t xml:space="preserve">النسبة المئوية  ضريبة المبيعات </t>
  </si>
  <si>
    <t xml:space="preserve">النسبة المئوية  ضريبة الدخل </t>
  </si>
  <si>
    <t xml:space="preserve">تنبؤات وتوقعات المبيعات </t>
  </si>
  <si>
    <t xml:space="preserve">ملاحظة: نحن لا نعطي أي ضمانات لهذه الارقام لان النتائج تختلف من شخص إلى آخر وتعتمد على مدى اجتهاد الشخص في عمله وتطبيقه ما يتم تنفيذه في الدورة </t>
  </si>
  <si>
    <t xml:space="preserve">معدل صافي الربح قبل الضريبة مع عامل الخطورة </t>
  </si>
  <si>
    <t xml:space="preserve">صافي  الربح السنوي  قبل الضريبة </t>
  </si>
  <si>
    <t xml:space="preserve">معدل صافي الربح الشهري قبل الضريبه </t>
  </si>
  <si>
    <t xml:space="preserve">مجموع ضريبة المبيعات </t>
  </si>
  <si>
    <t xml:space="preserve">مجموع ضريبة الدخل </t>
  </si>
  <si>
    <t xml:space="preserve">صافي الربح بعد دفع الضرائب المصاريف </t>
  </si>
  <si>
    <t xml:space="preserve">
هذا الاكسل شيت حقوق الملكية الفكرية لبلو ايجل ويمنع استخدامه خارج نطاق مشتركين بلو ايجل تحت دائرة المسؤولية وقوانين الملكية الفكرية
www.blueagle.academy </t>
  </si>
  <si>
    <t>حقوق الملكية الفكرية لبلو ايجل ويمنع استخدامه خارج نطاق مشتركين بلو ايجل تحت دائرة المسؤولية : shakhatreh.com/webinar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</si>
</sst>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font>
    <font>
      <b/>
      <sz val="18"/>
      <color rgb="FFFFFFFF"/>
      <name val="Arial"/>
      <family val="2"/>
    </font>
    <font>
      <sz val="18"/>
      <color theme="0"/>
      <name val="Arial"/>
      <family val="2"/>
    </font>
    <font>
      <b/>
      <sz val="18"/>
      <color theme="0"/>
      <name val="Arial"/>
      <family val="2"/>
    </font>
    <font>
      <sz val="10"/>
      <color rgb="FF000000"/>
      <name val="Arial"/>
    </font>
    <font>
      <sz val="10"/>
      <color rgb="FF000000"/>
      <name val="Arial"/>
      <family val="2"/>
    </font>
    <font>
      <sz val="20"/>
      <name val="Arial"/>
      <family val="2"/>
    </font>
    <font>
      <sz val="9"/>
      <color indexed="81"/>
      <name val="Tahoma"/>
      <family val="2"/>
    </font>
    <font>
      <b/>
      <sz val="9"/>
      <color indexed="81"/>
      <name val="Tahoma"/>
      <family val="2"/>
    </font>
    <font>
      <sz val="20"/>
      <color rgb="FF000000"/>
      <name val="Arial"/>
      <family val="2"/>
    </font>
    <font>
      <b/>
      <sz val="11"/>
      <color rgb="FF000000"/>
      <name val="Arial"/>
      <family val="2"/>
    </font>
  </fonts>
  <fills count="15">
    <fill>
      <patternFill patternType="none"/>
    </fill>
    <fill>
      <patternFill patternType="gray125"/>
    </fill>
    <fill>
      <patternFill patternType="solid">
        <fgColor rgb="FF000000"/>
        <bgColor rgb="FF000000"/>
      </patternFill>
    </fill>
    <fill>
      <patternFill patternType="solid">
        <fgColor rgb="FFFF0000"/>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FFFF00"/>
        <bgColor indexed="64"/>
      </patternFill>
    </fill>
    <fill>
      <patternFill patternType="solid">
        <fgColor rgb="FFFF0000"/>
        <bgColor rgb="FF000000"/>
      </patternFill>
    </fill>
    <fill>
      <patternFill patternType="solid">
        <fgColor theme="4"/>
        <bgColor indexed="64"/>
      </patternFill>
    </fill>
    <fill>
      <patternFill patternType="solid">
        <fgColor theme="4"/>
        <bgColor rgb="FF000000"/>
      </patternFill>
    </fill>
    <fill>
      <patternFill patternType="solid">
        <fgColor rgb="FF00B050"/>
        <bgColor rgb="FF000000"/>
      </patternFill>
    </fill>
    <fill>
      <patternFill patternType="solid">
        <fgColor theme="1" tint="0.499984740745262"/>
        <bgColor indexed="64"/>
      </patternFill>
    </fill>
  </fills>
  <borders count="6">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4" fillId="0" borderId="0" applyFont="0" applyFill="0" applyBorder="0" applyAlignment="0" applyProtection="0"/>
  </cellStyleXfs>
  <cellXfs count="31">
    <xf numFmtId="0" fontId="0" fillId="0" borderId="0" xfId="0"/>
    <xf numFmtId="0" fontId="1" fillId="2" borderId="1" xfId="0" applyFont="1" applyFill="1" applyBorder="1" applyAlignment="1">
      <alignment horizontal="center"/>
    </xf>
    <xf numFmtId="0" fontId="1" fillId="2" borderId="1" xfId="0" applyFont="1" applyFill="1" applyBorder="1"/>
    <xf numFmtId="3" fontId="2" fillId="3" borderId="2" xfId="0" applyNumberFormat="1" applyFont="1" applyFill="1" applyBorder="1" applyAlignment="1">
      <alignment horizontal="center"/>
    </xf>
    <xf numFmtId="3" fontId="2" fillId="4" borderId="2" xfId="0" applyNumberFormat="1" applyFont="1" applyFill="1" applyBorder="1" applyAlignment="1">
      <alignment horizontal="center"/>
    </xf>
    <xf numFmtId="1" fontId="2" fillId="3" borderId="2" xfId="0" applyNumberFormat="1" applyFont="1" applyFill="1" applyBorder="1" applyAlignment="1">
      <alignment horizontal="center"/>
    </xf>
    <xf numFmtId="1" fontId="0" fillId="0" borderId="0" xfId="0" applyNumberFormat="1"/>
    <xf numFmtId="3" fontId="2" fillId="6" borderId="2" xfId="0" applyNumberFormat="1" applyFont="1" applyFill="1" applyBorder="1" applyAlignment="1">
      <alignment horizontal="center"/>
    </xf>
    <xf numFmtId="3" fontId="2" fillId="7" borderId="2" xfId="0" applyNumberFormat="1" applyFont="1" applyFill="1" applyBorder="1" applyAlignment="1">
      <alignment horizontal="center"/>
    </xf>
    <xf numFmtId="3" fontId="2" fillId="8" borderId="2" xfId="0" applyNumberFormat="1" applyFont="1" applyFill="1" applyBorder="1" applyAlignment="1">
      <alignment horizontal="center"/>
    </xf>
    <xf numFmtId="3" fontId="2" fillId="4" borderId="3" xfId="0" applyNumberFormat="1" applyFont="1" applyFill="1" applyBorder="1" applyAlignment="1">
      <alignment horizontal="center"/>
    </xf>
    <xf numFmtId="0" fontId="3" fillId="4" borderId="1" xfId="0" applyFont="1" applyFill="1" applyBorder="1" applyAlignment="1">
      <alignment horizontal="right"/>
    </xf>
    <xf numFmtId="3" fontId="2" fillId="5" borderId="2" xfId="0" applyNumberFormat="1" applyFont="1" applyFill="1" applyBorder="1" applyAlignment="1" applyProtection="1">
      <alignment horizontal="center"/>
      <protection locked="0"/>
    </xf>
    <xf numFmtId="0" fontId="1" fillId="10" borderId="2" xfId="0" applyFont="1" applyFill="1" applyBorder="1" applyAlignment="1">
      <alignment horizontal="center"/>
    </xf>
    <xf numFmtId="1" fontId="1" fillId="10" borderId="2" xfId="0" applyNumberFormat="1" applyFont="1" applyFill="1" applyBorder="1" applyAlignment="1">
      <alignment horizontal="center"/>
    </xf>
    <xf numFmtId="3" fontId="2" fillId="11" borderId="2" xfId="0" applyNumberFormat="1" applyFont="1" applyFill="1" applyBorder="1" applyAlignment="1">
      <alignment horizontal="center"/>
    </xf>
    <xf numFmtId="0" fontId="3" fillId="11" borderId="2" xfId="0" applyFont="1" applyFill="1" applyBorder="1" applyAlignment="1">
      <alignment horizontal="center"/>
    </xf>
    <xf numFmtId="9" fontId="1" fillId="13" borderId="2" xfId="1" applyFont="1" applyFill="1" applyBorder="1" applyAlignment="1" applyProtection="1">
      <alignment horizontal="center"/>
      <protection locked="0"/>
    </xf>
    <xf numFmtId="2" fontId="1" fillId="13" borderId="2" xfId="0" applyNumberFormat="1" applyFont="1" applyFill="1" applyBorder="1" applyAlignment="1" applyProtection="1">
      <alignment horizontal="center"/>
      <protection locked="0"/>
    </xf>
    <xf numFmtId="1" fontId="1" fillId="12" borderId="2" xfId="0" applyNumberFormat="1" applyFont="1" applyFill="1" applyBorder="1" applyAlignment="1">
      <alignment horizontal="center"/>
    </xf>
    <xf numFmtId="0" fontId="1" fillId="12" borderId="2" xfId="0" applyFont="1" applyFill="1" applyBorder="1" applyAlignment="1">
      <alignment horizontal="center"/>
    </xf>
    <xf numFmtId="3" fontId="2" fillId="14" borderId="2" xfId="0" applyNumberFormat="1" applyFont="1" applyFill="1" applyBorder="1" applyAlignment="1">
      <alignment horizontal="center"/>
    </xf>
    <xf numFmtId="0" fontId="3" fillId="14" borderId="2" xfId="0" applyFont="1" applyFill="1" applyBorder="1" applyAlignment="1">
      <alignment horizontal="center"/>
    </xf>
    <xf numFmtId="0" fontId="10" fillId="0" borderId="0" xfId="0" applyFont="1" applyAlignment="1">
      <alignment horizontal="center"/>
    </xf>
    <xf numFmtId="0" fontId="0" fillId="0" borderId="0" xfId="0" applyAlignment="1">
      <alignment horizontal="center"/>
    </xf>
    <xf numFmtId="0" fontId="9" fillId="0" borderId="0" xfId="0" applyFont="1" applyAlignment="1">
      <alignment horizontal="center"/>
    </xf>
    <xf numFmtId="0" fontId="6" fillId="9" borderId="4" xfId="0" applyFont="1" applyFill="1" applyBorder="1" applyAlignment="1">
      <alignment horizontal="center"/>
    </xf>
    <xf numFmtId="0" fontId="6" fillId="9" borderId="5" xfId="0" applyFont="1" applyFill="1" applyBorder="1" applyAlignment="1">
      <alignment horizontal="center"/>
    </xf>
    <xf numFmtId="0" fontId="5" fillId="0" borderId="0" xfId="0" applyFont="1" applyAlignment="1">
      <alignment horizontal="center" wrapText="1"/>
    </xf>
    <xf numFmtId="0" fontId="5" fillId="0" borderId="1" xfId="0" applyFont="1" applyBorder="1" applyAlignment="1">
      <alignment horizontal="center"/>
    </xf>
    <xf numFmtId="0" fontId="0" fillId="0" borderId="1" xfId="0"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shakhatreh.com/webinar/" TargetMode="External"/><Relationship Id="rId2" Type="http://schemas.openxmlformats.org/officeDocument/2006/relationships/image" Target="../media/image1.png"/><Relationship Id="rId1" Type="http://schemas.openxmlformats.org/officeDocument/2006/relationships/hyperlink" Target="http://www.shakhatreh.com/webinar"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80441</xdr:colOff>
      <xdr:row>0</xdr:row>
      <xdr:rowOff>7620</xdr:rowOff>
    </xdr:from>
    <xdr:to>
      <xdr:col>0</xdr:col>
      <xdr:colOff>760969</xdr:colOff>
      <xdr:row>2</xdr:row>
      <xdr:rowOff>236220</xdr:rowOff>
    </xdr:to>
    <xdr:pic>
      <xdr:nvPicPr>
        <xdr:cNvPr id="3" name="Picture 2">
          <a:hlinkClick xmlns:r="http://schemas.openxmlformats.org/officeDocument/2006/relationships" r:id="rId1"/>
          <a:extLst>
            <a:ext uri="{FF2B5EF4-FFF2-40B4-BE49-F238E27FC236}">
              <a16:creationId xmlns:a16="http://schemas.microsoft.com/office/drawing/2014/main" id="{01EFEC53-22D5-C517-8A89-22139E9E629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441" y="7620"/>
          <a:ext cx="680528" cy="731520"/>
        </a:xfrm>
        <a:prstGeom prst="rect">
          <a:avLst/>
        </a:prstGeom>
      </xdr:spPr>
    </xdr:pic>
    <xdr:clientData/>
  </xdr:twoCellAnchor>
  <xdr:twoCellAnchor editAs="oneCell">
    <xdr:from>
      <xdr:col>0</xdr:col>
      <xdr:colOff>99060</xdr:colOff>
      <xdr:row>27</xdr:row>
      <xdr:rowOff>106680</xdr:rowOff>
    </xdr:from>
    <xdr:to>
      <xdr:col>0</xdr:col>
      <xdr:colOff>779588</xdr:colOff>
      <xdr:row>30</xdr:row>
      <xdr:rowOff>152400</xdr:rowOff>
    </xdr:to>
    <xdr:pic>
      <xdr:nvPicPr>
        <xdr:cNvPr id="4" name="Picture 3">
          <a:hlinkClick xmlns:r="http://schemas.openxmlformats.org/officeDocument/2006/relationships" r:id="rId3"/>
          <a:extLst>
            <a:ext uri="{FF2B5EF4-FFF2-40B4-BE49-F238E27FC236}">
              <a16:creationId xmlns:a16="http://schemas.microsoft.com/office/drawing/2014/main" id="{DF0008B2-50D3-4669-BFB5-110C1255B53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060" y="7368540"/>
          <a:ext cx="680528" cy="7315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993"/>
  <sheetViews>
    <sheetView tabSelected="1" workbookViewId="0">
      <selection activeCell="D9" sqref="D9"/>
    </sheetView>
  </sheetViews>
  <sheetFormatPr defaultColWidth="14.44140625" defaultRowHeight="15" customHeight="1" x14ac:dyDescent="0.25"/>
  <cols>
    <col min="1" max="1" width="18" customWidth="1"/>
    <col min="2" max="2" width="32.109375" bestFit="1" customWidth="1"/>
    <col min="3" max="3" width="45.6640625" bestFit="1" customWidth="1"/>
    <col min="4" max="4" width="31.77734375" customWidth="1"/>
    <col min="5" max="6" width="56.6640625" bestFit="1" customWidth="1"/>
  </cols>
  <sheetData>
    <row r="1" spans="1:6" ht="24.6" x14ac:dyDescent="0.4">
      <c r="A1" s="25" t="s">
        <v>28</v>
      </c>
      <c r="B1" s="25"/>
      <c r="C1" s="25"/>
      <c r="D1" s="25"/>
      <c r="E1" s="25"/>
      <c r="F1" s="25"/>
    </row>
    <row r="2" spans="1:6" ht="15" customHeight="1" x14ac:dyDescent="0.25">
      <c r="B2" s="29" t="s">
        <v>37</v>
      </c>
      <c r="C2" s="30"/>
      <c r="D2" s="30"/>
      <c r="E2" s="30"/>
    </row>
    <row r="3" spans="1:6" ht="24.6" x14ac:dyDescent="0.4">
      <c r="B3" s="26" t="s">
        <v>20</v>
      </c>
      <c r="C3" s="27"/>
      <c r="D3" s="12">
        <v>150</v>
      </c>
      <c r="E3" s="1" t="s">
        <v>21</v>
      </c>
    </row>
    <row r="4" spans="1:6" ht="22.8" x14ac:dyDescent="0.4">
      <c r="B4" s="19">
        <f>C28</f>
        <v>41538.650689535993</v>
      </c>
      <c r="C4" s="20" t="s">
        <v>23</v>
      </c>
      <c r="D4" s="12">
        <v>300</v>
      </c>
      <c r="E4" s="1" t="s">
        <v>22</v>
      </c>
    </row>
    <row r="5" spans="1:6" ht="22.8" x14ac:dyDescent="0.4">
      <c r="B5" s="14">
        <f>B4*D5</f>
        <v>0</v>
      </c>
      <c r="C5" s="13" t="s">
        <v>33</v>
      </c>
      <c r="D5" s="17">
        <v>0</v>
      </c>
      <c r="E5" s="1" t="s">
        <v>26</v>
      </c>
    </row>
    <row r="6" spans="1:6" ht="22.8" x14ac:dyDescent="0.4">
      <c r="B6" s="14">
        <f>B8*D6</f>
        <v>0</v>
      </c>
      <c r="C6" s="13" t="s">
        <v>34</v>
      </c>
      <c r="D6" s="17">
        <v>0</v>
      </c>
      <c r="E6" s="1" t="s">
        <v>27</v>
      </c>
    </row>
    <row r="7" spans="1:6" ht="22.8" x14ac:dyDescent="0.4">
      <c r="B7" s="14">
        <f>B5+B6</f>
        <v>0</v>
      </c>
      <c r="C7" s="13" t="s">
        <v>25</v>
      </c>
      <c r="D7" s="18">
        <v>1.2</v>
      </c>
      <c r="E7" s="1" t="s">
        <v>18</v>
      </c>
    </row>
    <row r="8" spans="1:6" ht="22.8" hidden="1" x14ac:dyDescent="0.4">
      <c r="B8" s="19">
        <f>(C28-B28)-B5</f>
        <v>37338.650689535993</v>
      </c>
      <c r="C8" s="20" t="s">
        <v>24</v>
      </c>
    </row>
    <row r="9" spans="1:6" ht="22.8" x14ac:dyDescent="0.4">
      <c r="B9" s="19">
        <f>B8-B6</f>
        <v>37338.650689535993</v>
      </c>
      <c r="C9" s="20" t="s">
        <v>35</v>
      </c>
      <c r="D9" s="21">
        <f>C28-B28</f>
        <v>37338.650689535993</v>
      </c>
      <c r="E9" s="22" t="s">
        <v>31</v>
      </c>
      <c r="F9" s="6"/>
    </row>
    <row r="10" spans="1:6" ht="22.8" x14ac:dyDescent="0.4">
      <c r="B10" s="15">
        <f>C28/12</f>
        <v>3461.5542241279995</v>
      </c>
      <c r="C10" s="16" t="s">
        <v>14</v>
      </c>
    </row>
    <row r="11" spans="1:6" ht="22.8" x14ac:dyDescent="0.4">
      <c r="B11" s="21">
        <f>B9/12</f>
        <v>3111.5542241279995</v>
      </c>
      <c r="C11" s="22" t="s">
        <v>15</v>
      </c>
      <c r="D11" s="21">
        <f>D9/12</f>
        <v>3111.5542241279995</v>
      </c>
      <c r="E11" s="22" t="s">
        <v>32</v>
      </c>
    </row>
    <row r="12" spans="1:6" ht="25.2" customHeight="1" x14ac:dyDescent="0.4">
      <c r="B12" s="21">
        <f>B11/D7</f>
        <v>2592.9618534399997</v>
      </c>
      <c r="C12" s="22" t="s">
        <v>19</v>
      </c>
      <c r="D12" s="21">
        <f>D11/D7</f>
        <v>2592.9618534399997</v>
      </c>
      <c r="E12" s="22" t="s">
        <v>30</v>
      </c>
    </row>
    <row r="13" spans="1:6" ht="13.2" x14ac:dyDescent="0.25"/>
    <row r="14" spans="1:6" ht="13.2" x14ac:dyDescent="0.25"/>
    <row r="15" spans="1:6" ht="22.8" x14ac:dyDescent="0.4">
      <c r="B15" s="1" t="s">
        <v>16</v>
      </c>
      <c r="C15" s="1" t="s">
        <v>13</v>
      </c>
      <c r="D15" s="1" t="s">
        <v>12</v>
      </c>
      <c r="E15" s="2"/>
    </row>
    <row r="16" spans="1:6" ht="22.8" x14ac:dyDescent="0.4">
      <c r="B16" s="7">
        <v>200</v>
      </c>
      <c r="C16" s="3">
        <f>D3*D16</f>
        <v>600</v>
      </c>
      <c r="D16" s="12">
        <v>4</v>
      </c>
      <c r="E16" s="2" t="s">
        <v>0</v>
      </c>
    </row>
    <row r="17" spans="1:5" ht="22.8" x14ac:dyDescent="0.4">
      <c r="B17" s="7">
        <v>200</v>
      </c>
      <c r="C17" s="3">
        <f>D3*D17</f>
        <v>720</v>
      </c>
      <c r="D17" s="5">
        <f t="shared" ref="D17:D27" si="0">D16*1.2</f>
        <v>4.8</v>
      </c>
      <c r="E17" s="2" t="s">
        <v>1</v>
      </c>
    </row>
    <row r="18" spans="1:5" ht="22.8" x14ac:dyDescent="0.4">
      <c r="B18" s="7">
        <v>200</v>
      </c>
      <c r="C18" s="3">
        <f>D3*D18</f>
        <v>864</v>
      </c>
      <c r="D18" s="5">
        <f t="shared" si="0"/>
        <v>5.76</v>
      </c>
      <c r="E18" s="2" t="s">
        <v>2</v>
      </c>
    </row>
    <row r="19" spans="1:5" ht="22.8" x14ac:dyDescent="0.4">
      <c r="B19" s="8">
        <v>300</v>
      </c>
      <c r="C19" s="3">
        <f>D3*D19</f>
        <v>1036.8</v>
      </c>
      <c r="D19" s="5">
        <f t="shared" si="0"/>
        <v>6.9119999999999999</v>
      </c>
      <c r="E19" s="2" t="s">
        <v>3</v>
      </c>
    </row>
    <row r="20" spans="1:5" ht="22.8" x14ac:dyDescent="0.4">
      <c r="B20" s="8">
        <v>300</v>
      </c>
      <c r="C20" s="3">
        <f>D3*D20</f>
        <v>1244.1599999999999</v>
      </c>
      <c r="D20" s="5">
        <f t="shared" si="0"/>
        <v>8.2943999999999996</v>
      </c>
      <c r="E20" s="2" t="s">
        <v>4</v>
      </c>
    </row>
    <row r="21" spans="1:5" ht="22.8" x14ac:dyDescent="0.4">
      <c r="B21" s="8">
        <v>300</v>
      </c>
      <c r="C21" s="3">
        <f>D3*D21</f>
        <v>1492.992</v>
      </c>
      <c r="D21" s="5">
        <f t="shared" si="0"/>
        <v>9.9532799999999995</v>
      </c>
      <c r="E21" s="2" t="s">
        <v>5</v>
      </c>
    </row>
    <row r="22" spans="1:5" ht="22.8" x14ac:dyDescent="0.4">
      <c r="B22" s="9">
        <v>400</v>
      </c>
      <c r="C22" s="3">
        <f>(D4*D22)</f>
        <v>3583.1807999999996</v>
      </c>
      <c r="D22" s="5">
        <f t="shared" si="0"/>
        <v>11.943935999999999</v>
      </c>
      <c r="E22" s="2" t="s">
        <v>6</v>
      </c>
    </row>
    <row r="23" spans="1:5" ht="22.8" x14ac:dyDescent="0.4">
      <c r="B23" s="9">
        <v>400</v>
      </c>
      <c r="C23" s="3">
        <f>(D4*D23)</f>
        <v>4299.8169599999992</v>
      </c>
      <c r="D23" s="5">
        <f t="shared" si="0"/>
        <v>14.332723199999998</v>
      </c>
      <c r="E23" s="2" t="s">
        <v>7</v>
      </c>
    </row>
    <row r="24" spans="1:5" ht="22.8" x14ac:dyDescent="0.4">
      <c r="B24" s="9">
        <v>400</v>
      </c>
      <c r="C24" s="3">
        <f>(D4*D24)</f>
        <v>5159.7803519999989</v>
      </c>
      <c r="D24" s="5">
        <f t="shared" si="0"/>
        <v>17.199267839999997</v>
      </c>
      <c r="E24" s="2" t="s">
        <v>8</v>
      </c>
    </row>
    <row r="25" spans="1:5" ht="22.8" x14ac:dyDescent="0.4">
      <c r="B25" s="3">
        <v>500</v>
      </c>
      <c r="C25" s="3">
        <f>(D4*D25)</f>
        <v>6191.7364223999994</v>
      </c>
      <c r="D25" s="5">
        <f t="shared" si="0"/>
        <v>20.639121407999998</v>
      </c>
      <c r="E25" s="2" t="s">
        <v>9</v>
      </c>
    </row>
    <row r="26" spans="1:5" ht="22.8" x14ac:dyDescent="0.4">
      <c r="B26" s="3">
        <v>500</v>
      </c>
      <c r="C26" s="3">
        <f>D4*D26</f>
        <v>7430.0837068799992</v>
      </c>
      <c r="D26" s="5">
        <f t="shared" si="0"/>
        <v>24.766945689599996</v>
      </c>
      <c r="E26" s="2" t="s">
        <v>10</v>
      </c>
    </row>
    <row r="27" spans="1:5" ht="22.8" x14ac:dyDescent="0.4">
      <c r="B27" s="3">
        <v>500</v>
      </c>
      <c r="C27" s="3">
        <f>D4*D27</f>
        <v>8916.1004482559983</v>
      </c>
      <c r="D27" s="5">
        <f t="shared" si="0"/>
        <v>29.720334827519995</v>
      </c>
      <c r="E27" s="2" t="s">
        <v>11</v>
      </c>
    </row>
    <row r="28" spans="1:5" ht="22.8" x14ac:dyDescent="0.4">
      <c r="B28" s="4">
        <f>SUM(B16:B27)</f>
        <v>4200</v>
      </c>
      <c r="C28" s="4">
        <f>SUM(C16:C27)</f>
        <v>41538.650689535993</v>
      </c>
      <c r="D28" s="10">
        <f>SUM(D16:D27)</f>
        <v>158.32200896511998</v>
      </c>
      <c r="E28" s="11" t="s">
        <v>17</v>
      </c>
    </row>
    <row r="29" spans="1:5" ht="15.75" customHeight="1" x14ac:dyDescent="0.25"/>
    <row r="30" spans="1:5" ht="15.75" customHeight="1" x14ac:dyDescent="0.25">
      <c r="A30" s="23" t="s">
        <v>29</v>
      </c>
      <c r="B30" s="24"/>
      <c r="C30" s="24"/>
      <c r="D30" s="24"/>
      <c r="E30" s="24"/>
    </row>
    <row r="31" spans="1:5" ht="15.75" customHeight="1" x14ac:dyDescent="0.25"/>
    <row r="32" spans="1:5" ht="39" hidden="1" customHeight="1" x14ac:dyDescent="0.25">
      <c r="A32" s="28" t="s">
        <v>36</v>
      </c>
      <c r="B32" s="24"/>
      <c r="C32" s="24"/>
      <c r="D32" s="24"/>
      <c r="E32" s="24"/>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sheetData>
  <sheetProtection sheet="1" objects="1" scenarios="1"/>
  <mergeCells count="5">
    <mergeCell ref="A30:E30"/>
    <mergeCell ref="A1:F1"/>
    <mergeCell ref="B3:C3"/>
    <mergeCell ref="A32:E32"/>
    <mergeCell ref="B2:E2"/>
  </mergeCells>
  <pageMargins left="0.7" right="0.7" top="0.75" bottom="0.75" header="0.3" footer="0.3"/>
  <pageSetup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الخطه السنويه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Fareed Shakhatreh</cp:lastModifiedBy>
  <dcterms:modified xsi:type="dcterms:W3CDTF">2025-04-04T13:08:49Z</dcterms:modified>
</cp:coreProperties>
</file>